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.ece.cmu.edu\user\ece\danfas\Desktop\"/>
    </mc:Choice>
  </mc:AlternateContent>
  <bookViews>
    <workbookView xWindow="0" yWindow="0" windowWidth="22920" windowHeight="9810"/>
  </bookViews>
  <sheets>
    <sheet name="ECE-Resource-Calendars" sheetId="2" r:id="rId1"/>
    <sheet name="Sheet1" sheetId="3" r:id="rId2"/>
  </sheets>
  <definedNames>
    <definedName name="_xlnm._FilterDatabase" localSheetId="0" hidden="1">'ECE-Resource-Calendars'!$A$2:$K$13</definedName>
    <definedName name="_xlnm._FilterDatabase" localSheetId="1" hidden="1">Sheet1!$A$1:$F$12</definedName>
    <definedName name="_xlnm.Print_Area" localSheetId="0">'ECE-Resource-Calendars'!$A$2:$K$14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9" i="2"/>
  <c r="F8" i="2"/>
  <c r="F7" i="2"/>
  <c r="F6" i="2"/>
  <c r="F5" i="2"/>
  <c r="F4" i="2"/>
  <c r="F3" i="2"/>
  <c r="G14" i="2" l="1"/>
  <c r="A14" i="2" s="1"/>
  <c r="G13" i="2"/>
  <c r="A13" i="2" s="1"/>
  <c r="G12" i="2"/>
  <c r="A12" i="2" s="1"/>
  <c r="G11" i="2"/>
  <c r="A11" i="2" s="1"/>
  <c r="G10" i="2"/>
  <c r="A10" i="2" s="1"/>
  <c r="G9" i="2"/>
  <c r="A9" i="2" s="1"/>
  <c r="G8" i="2"/>
  <c r="A8" i="2" s="1"/>
  <c r="G7" i="2"/>
  <c r="A7" i="2" s="1"/>
  <c r="G6" i="2"/>
  <c r="A6" i="2" s="1"/>
  <c r="G5" i="2"/>
  <c r="A5" i="2" s="1"/>
  <c r="G4" i="2"/>
  <c r="A4" i="2" s="1"/>
  <c r="G3" i="2"/>
  <c r="A3" i="2" s="1"/>
  <c r="H8" i="2"/>
  <c r="I8" i="2" l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7" i="2"/>
  <c r="I7" i="2" s="1"/>
  <c r="H5" i="2"/>
  <c r="I5" i="2" s="1"/>
  <c r="H4" i="2"/>
  <c r="I4" i="2" s="1"/>
  <c r="H3" i="2"/>
  <c r="I3" i="2" s="1"/>
  <c r="H6" i="2" l="1"/>
  <c r="I6" i="2" l="1"/>
</calcChain>
</file>

<file path=xl/sharedStrings.xml><?xml version="1.0" encoding="utf-8"?>
<sst xmlns="http://schemas.openxmlformats.org/spreadsheetml/2006/main" count="129" uniqueCount="71">
  <si>
    <t>HH</t>
  </si>
  <si>
    <t>PH</t>
  </si>
  <si>
    <t>Bldg</t>
  </si>
  <si>
    <t>Room</t>
  </si>
  <si>
    <t>Resource</t>
  </si>
  <si>
    <t>-</t>
  </si>
  <si>
    <t>Conference Room</t>
  </si>
  <si>
    <t>ECE Videoconferencing Equipment Cart</t>
  </si>
  <si>
    <t>RF Lab</t>
  </si>
  <si>
    <t>Booking-Model</t>
  </si>
  <si>
    <t>Unrestricted</t>
  </si>
  <si>
    <t>Restricted</t>
  </si>
  <si>
    <t>Notes</t>
  </si>
  <si>
    <t>Videoconferencing</t>
  </si>
  <si>
    <t>Emergency Contact</t>
  </si>
  <si>
    <t>IT Services (help@ece.cmu.edu)
debbie@ece.cmu.edu</t>
  </si>
  <si>
    <t>IT Services (help@ece.cmu.edu)
apalko@ece.cmu.edu
judy@ece.cmu.edu</t>
  </si>
  <si>
    <t>IT Services (help@ece.cmu.edu)
chraska@ece.cmu.edu</t>
  </si>
  <si>
    <t>IT Services (help@ece.cmu.edu)
cbauerle@ece.cmu.edu
carolp@ece.cmu.edu</t>
  </si>
  <si>
    <t>IT Services (help@ece.cmu.edu)
lkass@ece.cmu.edu
jazayas@ece.cmu.edu</t>
  </si>
  <si>
    <t>IT Services (help@ece.cmu.edu)</t>
  </si>
  <si>
    <t>IT Services (help@ece.cmu.edu)
patg@ece.cmu.edu
koeske@ece.cmu.edu
chraska@ece.cmu.edu</t>
  </si>
  <si>
    <t>Display Name</t>
  </si>
  <si>
    <t>A306</t>
  </si>
  <si>
    <t>B206</t>
  </si>
  <si>
    <t>D210</t>
  </si>
  <si>
    <t>2117</t>
  </si>
  <si>
    <t>1205</t>
  </si>
  <si>
    <t>1107</t>
  </si>
  <si>
    <t>B34</t>
  </si>
  <si>
    <t>340</t>
  </si>
  <si>
    <t>351</t>
  </si>
  <si>
    <t>324</t>
  </si>
  <si>
    <t>Roberts Hall</t>
  </si>
  <si>
    <t>Viewing Link (where applicable)</t>
  </si>
  <si>
    <t>Editing Link (where applicable)</t>
  </si>
  <si>
    <t>Subscription Link</t>
  </si>
  <si>
    <t>Building</t>
  </si>
  <si>
    <t>Contact</t>
  </si>
  <si>
    <t>Equipment</t>
  </si>
  <si>
    <t>Capacity/arrangement</t>
  </si>
  <si>
    <t>Reserve via</t>
  </si>
  <si>
    <t>Hamerschlag Hall</t>
  </si>
  <si>
    <t>Phone, laptop presentations</t>
  </si>
  <si>
    <t>40, chairs</t>
  </si>
  <si>
    <t>Oracle Calendar</t>
  </si>
  <si>
    <r>
      <t>Judy Bandola</t>
    </r>
    <r>
      <rPr>
        <sz val="10"/>
        <color rgb="FF000000"/>
        <rFont val="Arial"/>
        <family val="2"/>
      </rPr>
      <t>, </t>
    </r>
    <r>
      <rPr>
        <sz val="10"/>
        <color rgb="FF5A3696"/>
        <rFont val="Arial"/>
        <family val="2"/>
      </rPr>
      <t>Roxann Martin</t>
    </r>
  </si>
  <si>
    <t>Phone, laptop presentations, overhead</t>
  </si>
  <si>
    <t>12, oval table</t>
  </si>
  <si>
    <t>No projector</t>
  </si>
  <si>
    <t>10, table</t>
  </si>
  <si>
    <t>Marilyn Patete</t>
  </si>
  <si>
    <t>Laptop presentations, overhead projector</t>
  </si>
  <si>
    <t>Overhead projector, laptop presentations, phone</t>
  </si>
  <si>
    <t>18-20 around table, 15-20 around perimeter</t>
  </si>
  <si>
    <t>Porter Hall</t>
  </si>
  <si>
    <t>Claire Bauerle</t>
  </si>
  <si>
    <t>Overhead projector only</t>
  </si>
  <si>
    <t>15 around table, 22 total</t>
  </si>
  <si>
    <t>Roberts Engineering Hall</t>
  </si>
  <si>
    <t>Pat Grieco</t>
  </si>
  <si>
    <t>Overhead projector</t>
  </si>
  <si>
    <t>12-15 around table</t>
  </si>
  <si>
    <t>Overhead projector, phone</t>
  </si>
  <si>
    <t>Singleton Room</t>
  </si>
  <si>
    <t>Diane Robinson</t>
  </si>
  <si>
    <t>Contact Media Technology</t>
  </si>
  <si>
    <t>110 (auditorium-style), 62 (seminar-style), 60 (dining-style)</t>
  </si>
  <si>
    <t>4616 Henry Street</t>
  </si>
  <si>
    <t>TV, VCR, whiteboards, capacity for overhead projector (order from Media Technology)</t>
  </si>
  <si>
    <t>Resource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</si>
</sst>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 Light"/>
      <family val="2"/>
    </font>
    <font>
      <u/>
      <sz val="11"/>
      <color theme="10"/>
      <name val="Segoe UI Ligh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5A369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rgb="FFEFEFEF"/>
      </bottom>
      <diagonal/>
    </border>
    <border>
      <left/>
      <right/>
      <top style="mediumDashed">
        <color rgb="FFEFEFEF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" fillId="4" borderId="4" xfId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4" borderId="4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tadir.andrew.cmu.edu/ldap/search?cmuAndrewID=robinson" TargetMode="External"/><Relationship Id="rId3" Type="http://schemas.openxmlformats.org/officeDocument/2006/relationships/hyperlink" Target="http://www.ece.cmu.edu/directory/details/pg1q%40andrew.cmu.edu" TargetMode="External"/><Relationship Id="rId7" Type="http://schemas.openxmlformats.org/officeDocument/2006/relationships/hyperlink" Target="http://www.cmu.edu/computing/class-event/" TargetMode="External"/><Relationship Id="rId2" Type="http://schemas.openxmlformats.org/officeDocument/2006/relationships/hyperlink" Target="http://www.ece.cmu.edu/directory/details/claire" TargetMode="External"/><Relationship Id="rId1" Type="http://schemas.openxmlformats.org/officeDocument/2006/relationships/hyperlink" Target="http://www.ece.cmu.edu/directory/details/marilynp" TargetMode="External"/><Relationship Id="rId6" Type="http://schemas.openxmlformats.org/officeDocument/2006/relationships/hyperlink" Target="http://metadir.andrew.cmu.edu/ldap/search?cmuAndrewID=robinson" TargetMode="External"/><Relationship Id="rId5" Type="http://schemas.openxmlformats.org/officeDocument/2006/relationships/hyperlink" Target="http://www.ece.cmu.edu/directory/details/pg1q%40andrew.cmu.edu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ce.cmu.edu/directory/details/pg1q%40andrew.cmu.edu" TargetMode="External"/><Relationship Id="rId9" Type="http://schemas.openxmlformats.org/officeDocument/2006/relationships/hyperlink" Target="http://www.cmu.edu/computing/class-ev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tabSelected="1" workbookViewId="0"/>
  </sheetViews>
  <sheetFormatPr defaultRowHeight="15" x14ac:dyDescent="0.25"/>
  <cols>
    <col min="1" max="1" width="18.140625" style="1" bestFit="1" customWidth="1"/>
    <col min="2" max="2" width="9.42578125" style="1" bestFit="1" customWidth="1"/>
    <col min="3" max="3" width="10.7109375" style="1" bestFit="1" customWidth="1"/>
    <col min="4" max="4" width="18.140625" style="1" bestFit="1" customWidth="1"/>
    <col min="5" max="5" width="19.28515625" style="1" bestFit="1" customWidth="1"/>
    <col min="6" max="6" width="40" style="1" customWidth="1"/>
    <col min="7" max="7" width="18.28515625" style="1" customWidth="1"/>
    <col min="8" max="9" width="22.5703125" style="1" bestFit="1" customWidth="1"/>
    <col min="10" max="10" width="30.140625" style="1" bestFit="1" customWidth="1"/>
    <col min="11" max="11" width="18.140625" style="1" bestFit="1" customWidth="1"/>
    <col min="12" max="12" width="59.7109375" style="1" bestFit="1" customWidth="1"/>
    <col min="13" max="13" width="17.140625" style="1" customWidth="1"/>
    <col min="14" max="16384" width="9.140625" style="1"/>
  </cols>
  <sheetData>
    <row r="2" spans="1:11" ht="33.75" thickBot="1" x14ac:dyDescent="0.3">
      <c r="A2" s="2" t="s">
        <v>22</v>
      </c>
      <c r="B2" s="2" t="s">
        <v>2</v>
      </c>
      <c r="C2" s="2" t="s">
        <v>3</v>
      </c>
      <c r="D2" s="2" t="s">
        <v>4</v>
      </c>
      <c r="E2" s="2" t="s">
        <v>9</v>
      </c>
      <c r="F2" s="2" t="s">
        <v>70</v>
      </c>
      <c r="G2" s="2" t="s">
        <v>36</v>
      </c>
      <c r="H2" s="2" t="s">
        <v>34</v>
      </c>
      <c r="I2" s="2" t="s">
        <v>35</v>
      </c>
      <c r="J2" s="2" t="s">
        <v>14</v>
      </c>
      <c r="K2" s="2" t="s">
        <v>12</v>
      </c>
    </row>
    <row r="3" spans="1:11" ht="33.75" thickTop="1" x14ac:dyDescent="0.25">
      <c r="A3" s="3" t="str">
        <f t="shared" ref="A3:A14" si="0">G3</f>
        <v>@ HH A306</v>
      </c>
      <c r="B3" s="3" t="s">
        <v>0</v>
      </c>
      <c r="C3" s="3" t="s">
        <v>23</v>
      </c>
      <c r="D3" s="3" t="s">
        <v>6</v>
      </c>
      <c r="E3" s="3" t="s">
        <v>10</v>
      </c>
      <c r="F3" s="3" t="str">
        <f>CONCATENATE("rm-",B3,"-",C3,"@exchange.andrew.cmu.edu")</f>
        <v>rm-HH-A306@exchange.andrew.cmu.edu</v>
      </c>
      <c r="G3" s="4" t="str">
        <f>HYPERLINK("http://exchange.andrew.cmu.edu/owa/calendar/50a71b295d3e4403a137aaa39d738179@exchange.andrew.cmu.edu/f173edde90884a15b7d2217d33b50e201049331970803152796/calendar.ics", "@ HH A306")</f>
        <v>@ HH A306</v>
      </c>
      <c r="H3" s="4" t="str">
        <f>HYPERLINK("http://exchange.andrew.cmu.edu/owa/calendar/50a71b295d3e4403a137aaa39d738179@exchange.andrew.cmu.edu/f173edde90884a15b7d2217d33b50e201049331970803152796/calendar.html", "@ HH A306")</f>
        <v>@ HH A306</v>
      </c>
      <c r="I3" s="4" t="str">
        <f t="shared" ref="I3:I9" si="1">HYPERLINK(CONCATENATE("http://exchange.andrew.cmu.edu/owa/rm-",B3,"-",C3,"@exchange.andrew.cmu.edu/?cmd=contents&amp;module=calendar"),H3)</f>
        <v>@ HH A306</v>
      </c>
      <c r="J3" s="3" t="s">
        <v>15</v>
      </c>
      <c r="K3" s="3"/>
    </row>
    <row r="4" spans="1:11" ht="33" x14ac:dyDescent="0.25">
      <c r="A4" s="5" t="str">
        <f t="shared" si="0"/>
        <v>@ HH B206</v>
      </c>
      <c r="B4" s="5" t="s">
        <v>0</v>
      </c>
      <c r="C4" s="5" t="s">
        <v>24</v>
      </c>
      <c r="D4" s="5" t="s">
        <v>6</v>
      </c>
      <c r="E4" s="5" t="s">
        <v>10</v>
      </c>
      <c r="F4" s="5" t="str">
        <f t="shared" ref="F4:F9" si="2">CONCATENATE("rm-",B4,"-",C4,"@exchange.andrew.cmu.edu")</f>
        <v>rm-HH-B206@exchange.andrew.cmu.edu</v>
      </c>
      <c r="G4" s="6" t="str">
        <f>HYPERLINK("http://exchange.andrew.cmu.edu/owa/calendar/3fc98a5f24d34683bb924ad0e1e34962@exchange.andrew.cmu.edu/8e8aa4ac548944cdb8b35ba68b58c31f662371549343504273/calendar.ics","@ HH B206")</f>
        <v>@ HH B206</v>
      </c>
      <c r="H4" s="6" t="str">
        <f>HYPERLINK("http://exchange.andrew.cmu.edu/owa/calendar/3fc98a5f24d34683bb924ad0e1e34962@exchange.andrew.cmu.edu/8e8aa4ac548944cdb8b35ba68b58c31f662371549343504273/calendar.html","@ HH B206")</f>
        <v>@ HH B206</v>
      </c>
      <c r="I4" s="6" t="str">
        <f t="shared" si="1"/>
        <v>@ HH B206</v>
      </c>
      <c r="J4" s="5" t="s">
        <v>15</v>
      </c>
      <c r="K4" s="5"/>
    </row>
    <row r="5" spans="1:11" ht="33" x14ac:dyDescent="0.25">
      <c r="A5" s="7" t="str">
        <f t="shared" si="0"/>
        <v>@ HH D210</v>
      </c>
      <c r="B5" s="7" t="s">
        <v>0</v>
      </c>
      <c r="C5" s="7" t="s">
        <v>25</v>
      </c>
      <c r="D5" s="7" t="s">
        <v>6</v>
      </c>
      <c r="E5" s="7" t="s">
        <v>10</v>
      </c>
      <c r="F5" s="7" t="str">
        <f t="shared" si="2"/>
        <v>rm-HH-D210@exchange.andrew.cmu.edu</v>
      </c>
      <c r="G5" s="8" t="str">
        <f>HYPERLINK("http://exchange.andrew.cmu.edu/owa/calendar/34ba112d60bc4b47bad043bbc8ae0c7a@exchange.andrew.cmu.edu/ab7581b30d74464d8f6c5f5e8d4d7fd516876620759832050703/calendar.ics","@ HH D210")</f>
        <v>@ HH D210</v>
      </c>
      <c r="H5" s="8" t="str">
        <f>HYPERLINK("http://exchange.andrew.cmu.edu/owa/calendar/34ba112d60bc4b47bad043bbc8ae0c7a@exchange.andrew.cmu.edu/ab7581b30d74464d8f6c5f5e8d4d7fd516876620759832050703/calendar.html","@ HH D210")</f>
        <v>@ HH D210</v>
      </c>
      <c r="I5" s="8" t="str">
        <f t="shared" si="1"/>
        <v>@ HH D210</v>
      </c>
      <c r="J5" s="7" t="s">
        <v>15</v>
      </c>
      <c r="K5" s="7"/>
    </row>
    <row r="6" spans="1:11" ht="49.5" x14ac:dyDescent="0.25">
      <c r="A6" s="5" t="str">
        <f t="shared" si="0"/>
        <v>@ HH 2117</v>
      </c>
      <c r="B6" s="5" t="s">
        <v>0</v>
      </c>
      <c r="C6" s="5" t="s">
        <v>26</v>
      </c>
      <c r="D6" s="5" t="s">
        <v>6</v>
      </c>
      <c r="E6" s="5" t="s">
        <v>10</v>
      </c>
      <c r="F6" s="5" t="str">
        <f t="shared" si="2"/>
        <v>rm-HH-2117@exchange.andrew.cmu.edu</v>
      </c>
      <c r="G6" s="6" t="str">
        <f>HYPERLINK("http://exchange.andrew.cmu.edu/owa/calendar/8fa3f742a5614e879993b5fc11b31564@exchange.andrew.cmu.edu/e0126e6e182346269d722eea61895acc4846145914993349044/calendar.ics","@ HH 2117")</f>
        <v>@ HH 2117</v>
      </c>
      <c r="H6" s="6" t="str">
        <f>HYPERLINK("https://exchange.andrew.cmu.edu/owa/calendar/8fa3f742a5614e879993b5fc11b31564@exchange.andrew.cmu.edu/e0126e6e182346269d722eea61895acc4846145914993349044/calendar.html","@ HH 2117")</f>
        <v>@ HH 2117</v>
      </c>
      <c r="I6" s="6" t="str">
        <f t="shared" si="1"/>
        <v>@ HH 2117</v>
      </c>
      <c r="J6" s="5" t="s">
        <v>16</v>
      </c>
      <c r="K6" s="5" t="s">
        <v>13</v>
      </c>
    </row>
    <row r="7" spans="1:11" ht="33" x14ac:dyDescent="0.25">
      <c r="A7" s="7" t="str">
        <f t="shared" si="0"/>
        <v>@ HH 1205</v>
      </c>
      <c r="B7" s="7" t="s">
        <v>0</v>
      </c>
      <c r="C7" s="7" t="s">
        <v>27</v>
      </c>
      <c r="D7" s="7" t="s">
        <v>6</v>
      </c>
      <c r="E7" s="7" t="s">
        <v>10</v>
      </c>
      <c r="F7" s="7" t="str">
        <f t="shared" si="2"/>
        <v>rm-HH-1205@exchange.andrew.cmu.edu</v>
      </c>
      <c r="G7" s="8" t="str">
        <f>HYPERLINK("http://exchange.andrew.cmu.edu/owa/calendar/ee7e2532d5f94de8948eba83dacab897@exchange.andrew.cmu.edu/d46e358f242a4e4ca6bff79bdf52ae5e2278850844364799133/calendar.ics","@ HH 1205")</f>
        <v>@ HH 1205</v>
      </c>
      <c r="H7" s="8" t="str">
        <f>HYPERLINK("http://exchange.andrew.cmu.edu/owa/calendar/ee7e2532d5f94de8948eba83dacab897@exchange.andrew.cmu.edu/d46e358f242a4e4ca6bff79bdf52ae5e2278850844364799133/calendar.html","@ HH 1205")</f>
        <v>@ HH 1205</v>
      </c>
      <c r="I7" s="8" t="str">
        <f t="shared" si="1"/>
        <v>@ HH 1205</v>
      </c>
      <c r="J7" s="7" t="s">
        <v>17</v>
      </c>
      <c r="K7" s="7"/>
    </row>
    <row r="8" spans="1:11" ht="49.5" x14ac:dyDescent="0.25">
      <c r="A8" s="5" t="str">
        <f t="shared" si="0"/>
        <v>@ HH 1107</v>
      </c>
      <c r="B8" s="5" t="s">
        <v>0</v>
      </c>
      <c r="C8" s="5" t="s">
        <v>28</v>
      </c>
      <c r="D8" s="5" t="s">
        <v>6</v>
      </c>
      <c r="E8" s="5" t="s">
        <v>11</v>
      </c>
      <c r="F8" s="5" t="str">
        <f t="shared" si="2"/>
        <v>rm-HH-1107@exchange.andrew.cmu.edu</v>
      </c>
      <c r="G8" s="6" t="str">
        <f>HYPERLINK("http://exchange.andrew.cmu.edu/owa/calendar/e53ac0af5479407abab4a5ba3daca52e@exchange.andrew.cmu.edu/ce75bd11e490491e820e07b2fb224dda16662001077181568969/calendar.ics","@ HH 1107")</f>
        <v>@ HH 1107</v>
      </c>
      <c r="H8" s="6" t="str">
        <f>HYPERLINK("http://exchange.andrew.cmu.edu/owa/calendar/e53ac0af5479407abab4a5ba3daca52e@exchange.andrew.cmu.edu/ce75bd11e490491e820e07b2fb224dda16662001077181568969/calendar.html","@ HH 1107")</f>
        <v>@ HH 1107</v>
      </c>
      <c r="I8" s="5" t="str">
        <f t="shared" si="1"/>
        <v>@ HH 1107</v>
      </c>
      <c r="J8" s="5" t="s">
        <v>19</v>
      </c>
      <c r="K8" s="5" t="s">
        <v>13</v>
      </c>
    </row>
    <row r="9" spans="1:11" ht="49.5" x14ac:dyDescent="0.25">
      <c r="A9" s="7" t="str">
        <f t="shared" si="0"/>
        <v>@ PH B34</v>
      </c>
      <c r="B9" s="7" t="s">
        <v>1</v>
      </c>
      <c r="C9" s="7" t="s">
        <v>29</v>
      </c>
      <c r="D9" s="7" t="s">
        <v>6</v>
      </c>
      <c r="E9" s="7" t="s">
        <v>10</v>
      </c>
      <c r="F9" s="7" t="str">
        <f t="shared" si="2"/>
        <v>rm-PH-B34@exchange.andrew.cmu.edu</v>
      </c>
      <c r="G9" s="8" t="str">
        <f>HYPERLINK("http://exchange.andrew.cmu.edu/owa/calendar/c1c2012af1e74b85aba1bad841a58cc6@exchange.andrew.cmu.edu/7f6981bd14b6450782f1fefe3b76e91d17896731632528043505/calendar.ics","@ PH B34")</f>
        <v>@ PH B34</v>
      </c>
      <c r="H9" s="8" t="str">
        <f>HYPERLINK("http://exchange.andrew.cmu.edu/owa/calendar/c1c2012af1e74b85aba1bad841a58cc6@exchange.andrew.cmu.edu/7f6981bd14b6450782f1fefe3b76e91d17896731632528043505/calendar.html","@ PH B34")</f>
        <v>@ PH B34</v>
      </c>
      <c r="I9" s="8" t="str">
        <f t="shared" si="1"/>
        <v>@ PH B34</v>
      </c>
      <c r="J9" s="7" t="s">
        <v>18</v>
      </c>
      <c r="K9" s="7" t="s">
        <v>13</v>
      </c>
    </row>
    <row r="10" spans="1:11" ht="66" x14ac:dyDescent="0.25">
      <c r="A10" s="5" t="str">
        <f t="shared" si="0"/>
        <v>@ Roberts Hall 240</v>
      </c>
      <c r="B10" s="5" t="s">
        <v>33</v>
      </c>
      <c r="C10" s="5">
        <v>240</v>
      </c>
      <c r="D10" s="5" t="s">
        <v>6</v>
      </c>
      <c r="E10" s="5" t="s">
        <v>10</v>
      </c>
      <c r="F10" s="5" t="str">
        <f>CONCATENATE("rm-",SUBSTITUTE(B10," ",""),"-",C10,"@exchange.andrew.cmu.edu")</f>
        <v>rm-RobertsHall-240@exchange.andrew.cmu.edu</v>
      </c>
      <c r="G10" s="6" t="str">
        <f>HYPERLINK("http://exchange.andrew.cmu.edu/owa/calendar/9edf22990f264ec1829c0c848477815e@exchange.andrew.cmu.edu/a8f8c85a36f846cbb2925668c16df91415543702352938006994/calendar.ics","@ Roberts Hall 240")</f>
        <v>@ Roberts Hall 240</v>
      </c>
      <c r="H10" s="6" t="str">
        <f>HYPERLINK("http://exchange.andrew.cmu.edu/owa/calendar/9edf22990f264ec1829c0c848477815e@exchange.andrew.cmu.edu/a8f8c85a36f846cbb2925668c16df91415543702352938006994/calendar.html","@ Roberts Hall 240")</f>
        <v>@ Roberts Hall 240</v>
      </c>
      <c r="I10" s="6" t="str">
        <f>HYPERLINK(CONCATENATE("http://exchange.andrew.cmu.edu/owa/rm-",SUBSTITUTE(B10," ",""),"-",C10,"@exchange.andrew.cmu.edu/?cmd=contents&amp;module=calendar"),H10)</f>
        <v>@ Roberts Hall 240</v>
      </c>
      <c r="J10" s="5" t="s">
        <v>21</v>
      </c>
      <c r="K10" s="5"/>
    </row>
    <row r="11" spans="1:11" ht="66" x14ac:dyDescent="0.25">
      <c r="A11" s="7" t="str">
        <f t="shared" si="0"/>
        <v>@ Roberts Hall 340</v>
      </c>
      <c r="B11" s="7" t="s">
        <v>33</v>
      </c>
      <c r="C11" s="7" t="s">
        <v>30</v>
      </c>
      <c r="D11" s="7" t="s">
        <v>6</v>
      </c>
      <c r="E11" s="7" t="s">
        <v>10</v>
      </c>
      <c r="F11" s="7" t="str">
        <f t="shared" ref="F11:F14" si="3">CONCATENATE("rm-",SUBSTITUTE(B11," ",""),"-",C11,"@exchange.andrew.cmu.edu")</f>
        <v>rm-RobertsHall-340@exchange.andrew.cmu.edu</v>
      </c>
      <c r="G11" s="8" t="str">
        <f>HYPERLINK("http://exchange.andrew.cmu.edu/owa/calendar/2a7c5e11167a4a3091346a601193633b@exchange.andrew.cmu.edu/7c0c35d3a4a14597a27f84a136a5802510931556490480956874/calendar.ics","@ Roberts Hall 340")</f>
        <v>@ Roberts Hall 340</v>
      </c>
      <c r="H11" s="8" t="str">
        <f>HYPERLINK("http://exchange.andrew.cmu.edu/owa/calendar/2a7c5e11167a4a3091346a601193633b@exchange.andrew.cmu.edu/7c0c35d3a4a14597a27f84a136a5802510931556490480956874/calendar.html","@ Roberts Hall 340")</f>
        <v>@ Roberts Hall 340</v>
      </c>
      <c r="I11" s="8" t="str">
        <f>HYPERLINK(CONCATENATE("http://exchange.andrew.cmu.edu/owa/rm-",SUBSTITUTE(B11," ",""),"-",C11,"@exchange.andrew.cmu.edu/?cmd=contents&amp;module=calendar"),H11)</f>
        <v>@ Roberts Hall 340</v>
      </c>
      <c r="J11" s="7" t="s">
        <v>21</v>
      </c>
      <c r="K11" s="7" t="s">
        <v>13</v>
      </c>
    </row>
    <row r="12" spans="1:11" ht="66" x14ac:dyDescent="0.25">
      <c r="A12" s="5" t="str">
        <f t="shared" si="0"/>
        <v>@ Roberts Hall 351</v>
      </c>
      <c r="B12" s="5" t="s">
        <v>33</v>
      </c>
      <c r="C12" s="5" t="s">
        <v>31</v>
      </c>
      <c r="D12" s="5" t="s">
        <v>6</v>
      </c>
      <c r="E12" s="5" t="s">
        <v>10</v>
      </c>
      <c r="F12" s="5" t="str">
        <f t="shared" si="3"/>
        <v>rm-RobertsHall-351@exchange.andrew.cmu.edu</v>
      </c>
      <c r="G12" s="6" t="str">
        <f>HYPERLINK("http://exchange.andrew.cmu.edu/owa/calendar/522ba6e3f9c34ed9b091c3788e666778@exchange.andrew.cmu.edu/4d1a543c4cc746c9a3018801ac664c5f10220639613622347431/calendar.ics","@ Roberts Hall 351")</f>
        <v>@ Roberts Hall 351</v>
      </c>
      <c r="H12" s="6" t="str">
        <f>HYPERLINK("http://exchange.andrew.cmu.edu/owa/calendar/522ba6e3f9c34ed9b091c3788e666778@exchange.andrew.cmu.edu/4d1a543c4cc746c9a3018801ac664c5f10220639613622347431/calendar.html","@ Roberts Hall 351")</f>
        <v>@ Roberts Hall 351</v>
      </c>
      <c r="I12" s="6" t="str">
        <f>HYPERLINK(CONCATENATE("http://exchange.andrew.cmu.edu/owa/rm-",SUBSTITUTE(B12," ",""),"-",C12,"@exchange.andrew.cmu.edu/?cmd=contents&amp;module=calendar"),H12)</f>
        <v>@ Roberts Hall 351</v>
      </c>
      <c r="J12" s="5" t="s">
        <v>21</v>
      </c>
      <c r="K12" s="5"/>
    </row>
    <row r="13" spans="1:11" ht="66" x14ac:dyDescent="0.25">
      <c r="A13" s="7" t="str">
        <f t="shared" si="0"/>
        <v>@ Roberts Hall 324</v>
      </c>
      <c r="B13" s="7" t="s">
        <v>33</v>
      </c>
      <c r="C13" s="7" t="s">
        <v>32</v>
      </c>
      <c r="D13" s="7" t="s">
        <v>8</v>
      </c>
      <c r="E13" s="7" t="s">
        <v>10</v>
      </c>
      <c r="F13" s="7" t="str">
        <f t="shared" si="3"/>
        <v>rm-RobertsHall-324@exchange.andrew.cmu.edu</v>
      </c>
      <c r="G13" s="8" t="str">
        <f>HYPERLINK("http://exchange.andrew.cmu.edu/owa/calendar/fe2fadff1b434861a1798323a93c51d0@exchange.andrew.cmu.edu/e7ba3ed965614b7ba5082910ac0bda3e12521343765760191669/calendar.ics","@ Roberts Hall 324")</f>
        <v>@ Roberts Hall 324</v>
      </c>
      <c r="H13" s="8" t="str">
        <f>HYPERLINK("http://exchange.andrew.cmu.edu/owa/calendar/fe2fadff1b434861a1798323a93c51d0@exchange.andrew.cmu.edu/e7ba3ed965614b7ba5082910ac0bda3e12521343765760191669/calendar.html","@ Roberts Hall 324")</f>
        <v>@ Roberts Hall 324</v>
      </c>
      <c r="I13" s="8" t="str">
        <f>HYPERLINK(CONCATENATE("http://exchange.andrew.cmu.edu/owa/rm-",SUBSTITUTE(B13," ",""),"-",C13,"@exchange.andrew.cmu.edu/?cmd=contents&amp;module=calendar"),H13)</f>
        <v>@ Roberts Hall 324</v>
      </c>
      <c r="J13" s="7" t="s">
        <v>21</v>
      </c>
      <c r="K13" s="7" t="s">
        <v>8</v>
      </c>
    </row>
    <row r="14" spans="1:11" ht="49.5" x14ac:dyDescent="0.25">
      <c r="A14" s="5" t="str">
        <f t="shared" si="0"/>
        <v>+ ECE Videoconferencing Equipment Cart</v>
      </c>
      <c r="B14" s="5" t="s">
        <v>5</v>
      </c>
      <c r="C14" s="5" t="s">
        <v>5</v>
      </c>
      <c r="D14" s="5" t="s">
        <v>7</v>
      </c>
      <c r="E14" s="5" t="s">
        <v>10</v>
      </c>
      <c r="F14" s="5" t="str">
        <f>CONCATENATE("eq-ECE-VideoconferencingEquipmentCart","@exchange.andrew.cmu.edu")</f>
        <v>eq-ECE-VideoconferencingEquipmentCart@exchange.andrew.cmu.edu</v>
      </c>
      <c r="G14" s="6" t="str">
        <f>HYPERLINK("http://exchange.andrew.cmu.edu/owa/calendar/bcf03d22e05142cd9011e596de8de7d8@exchange.andrew.cmu.edu/c7e9378640714d7a866d0479fc97aa3910007390214113314953/calendar.ics","+ ECE Videoconferencing Equipment Cart")</f>
        <v>+ ECE Videoconferencing Equipment Cart</v>
      </c>
      <c r="H14" s="6" t="str">
        <f>HYPERLINK("http://exchange.andrew.cmu.edu/owa/calendar/bcf03d22e05142cd9011e596de8de7d8@exchange.andrew.cmu.edu/c7e9378640714d7a866d0479fc97aa3910007390214113314953/calendar.html","+ ECE Videoconferencing Equipment Cart")</f>
        <v>+ ECE Videoconferencing Equipment Cart</v>
      </c>
      <c r="I14" s="6" t="str">
        <f>HYPERLINK("https://exchange.andrew.cmu.edu/owa/eq-ECE-VideoconferencingEquipmentCart@exchange.andrew.cmu.edu/?cmd=contents&amp;module=calendar",H14)</f>
        <v>+ ECE Videoconferencing Equipment Cart</v>
      </c>
      <c r="J14" s="5" t="s">
        <v>20</v>
      </c>
      <c r="K14" s="5" t="s">
        <v>13</v>
      </c>
    </row>
  </sheetData>
  <autoFilter ref="A2:K13"/>
  <printOptions horizontalCentered="1" verticalCentered="1"/>
  <pageMargins left="0.2" right="0.2" top="0.25" bottom="0.25" header="0.3" footer="0.3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3" sqref="I3"/>
    </sheetView>
  </sheetViews>
  <sheetFormatPr defaultRowHeight="15" x14ac:dyDescent="0.25"/>
  <cols>
    <col min="4" max="4" width="31.85546875" customWidth="1"/>
  </cols>
  <sheetData>
    <row r="1" spans="1:6" ht="39" thickBot="1" x14ac:dyDescent="0.3">
      <c r="A1" s="9" t="s">
        <v>37</v>
      </c>
      <c r="B1" s="9" t="s">
        <v>3</v>
      </c>
      <c r="C1" s="9" t="s">
        <v>38</v>
      </c>
      <c r="D1" s="9" t="s">
        <v>39</v>
      </c>
      <c r="E1" s="9" t="s">
        <v>40</v>
      </c>
      <c r="F1" s="9" t="s">
        <v>41</v>
      </c>
    </row>
    <row r="2" spans="1:6" ht="26.25" thickBot="1" x14ac:dyDescent="0.3">
      <c r="A2" s="13" t="s">
        <v>42</v>
      </c>
      <c r="B2" s="10">
        <v>1112</v>
      </c>
      <c r="C2" s="10"/>
      <c r="D2" s="10" t="s">
        <v>43</v>
      </c>
      <c r="E2" s="10" t="s">
        <v>44</v>
      </c>
      <c r="F2" s="10" t="s">
        <v>45</v>
      </c>
    </row>
    <row r="3" spans="1:6" ht="51.75" thickBot="1" x14ac:dyDescent="0.3">
      <c r="A3" s="14"/>
      <c r="B3" s="10">
        <v>2114</v>
      </c>
      <c r="C3" s="11" t="s">
        <v>46</v>
      </c>
      <c r="D3" s="10" t="s">
        <v>47</v>
      </c>
      <c r="E3" s="10" t="s">
        <v>48</v>
      </c>
      <c r="F3" s="10" t="s">
        <v>45</v>
      </c>
    </row>
    <row r="4" spans="1:6" ht="26.25" thickBot="1" x14ac:dyDescent="0.3">
      <c r="A4" s="14"/>
      <c r="B4" s="10" t="s">
        <v>23</v>
      </c>
      <c r="C4" s="10"/>
      <c r="D4" s="10" t="s">
        <v>49</v>
      </c>
      <c r="E4" s="10" t="s">
        <v>50</v>
      </c>
      <c r="F4" s="10" t="s">
        <v>45</v>
      </c>
    </row>
    <row r="5" spans="1:6" ht="30.75" thickBot="1" x14ac:dyDescent="0.3">
      <c r="A5" s="14"/>
      <c r="B5" s="10" t="s">
        <v>24</v>
      </c>
      <c r="C5" s="12" t="s">
        <v>51</v>
      </c>
      <c r="D5" s="10" t="s">
        <v>52</v>
      </c>
      <c r="E5" s="10" t="s">
        <v>48</v>
      </c>
      <c r="F5" s="10" t="s">
        <v>45</v>
      </c>
    </row>
    <row r="6" spans="1:6" ht="64.5" thickBot="1" x14ac:dyDescent="0.3">
      <c r="A6" s="15"/>
      <c r="B6" s="10" t="s">
        <v>25</v>
      </c>
      <c r="C6" s="10"/>
      <c r="D6" s="10" t="s">
        <v>53</v>
      </c>
      <c r="E6" s="10" t="s">
        <v>54</v>
      </c>
      <c r="F6" s="10" t="s">
        <v>45</v>
      </c>
    </row>
    <row r="7" spans="1:6" ht="39" thickBot="1" x14ac:dyDescent="0.3">
      <c r="A7" s="10" t="s">
        <v>55</v>
      </c>
      <c r="B7" s="10" t="s">
        <v>29</v>
      </c>
      <c r="C7" s="12" t="s">
        <v>56</v>
      </c>
      <c r="D7" s="10" t="s">
        <v>57</v>
      </c>
      <c r="E7" s="10" t="s">
        <v>58</v>
      </c>
      <c r="F7" s="10" t="s">
        <v>45</v>
      </c>
    </row>
    <row r="8" spans="1:6" ht="39" thickBot="1" x14ac:dyDescent="0.3">
      <c r="A8" s="13" t="s">
        <v>59</v>
      </c>
      <c r="B8" s="10">
        <v>240</v>
      </c>
      <c r="C8" s="12" t="s">
        <v>60</v>
      </c>
      <c r="D8" s="10" t="s">
        <v>61</v>
      </c>
      <c r="E8" s="10" t="s">
        <v>62</v>
      </c>
      <c r="F8" s="10" t="s">
        <v>45</v>
      </c>
    </row>
    <row r="9" spans="1:6" ht="39" thickBot="1" x14ac:dyDescent="0.3">
      <c r="A9" s="14"/>
      <c r="B9" s="10">
        <v>340</v>
      </c>
      <c r="C9" s="12" t="s">
        <v>60</v>
      </c>
      <c r="D9" s="10" t="s">
        <v>63</v>
      </c>
      <c r="E9" s="10" t="s">
        <v>62</v>
      </c>
      <c r="F9" s="10" t="s">
        <v>45</v>
      </c>
    </row>
    <row r="10" spans="1:6" ht="30.75" thickBot="1" x14ac:dyDescent="0.3">
      <c r="A10" s="14"/>
      <c r="B10" s="10">
        <v>351</v>
      </c>
      <c r="C10" s="12" t="s">
        <v>60</v>
      </c>
      <c r="D10" s="10" t="s">
        <v>61</v>
      </c>
      <c r="E10" s="10">
        <v>12</v>
      </c>
      <c r="F10" s="10" t="s">
        <v>45</v>
      </c>
    </row>
    <row r="11" spans="1:6" ht="102.75" thickBot="1" x14ac:dyDescent="0.3">
      <c r="A11" s="15"/>
      <c r="B11" s="10" t="s">
        <v>64</v>
      </c>
      <c r="C11" s="12" t="s">
        <v>65</v>
      </c>
      <c r="D11" s="12" t="s">
        <v>66</v>
      </c>
      <c r="E11" s="10" t="s">
        <v>67</v>
      </c>
      <c r="F11" s="12" t="s">
        <v>65</v>
      </c>
    </row>
    <row r="12" spans="1:6" ht="45.75" thickBot="1" x14ac:dyDescent="0.3">
      <c r="A12" s="10" t="s">
        <v>68</v>
      </c>
      <c r="B12" s="10">
        <v>101</v>
      </c>
      <c r="C12" s="10"/>
      <c r="D12" s="12" t="s">
        <v>69</v>
      </c>
      <c r="E12" s="10">
        <v>14</v>
      </c>
      <c r="F12" s="10" t="s">
        <v>45</v>
      </c>
    </row>
  </sheetData>
  <autoFilter ref="A1:F12"/>
  <mergeCells count="2">
    <mergeCell ref="A2:A6"/>
    <mergeCell ref="A8:A11"/>
  </mergeCells>
  <hyperlinks>
    <hyperlink ref="C5" r:id="rId1" tooltip="ece-directory:marilynp" display="http://www.ece.cmu.edu/directory/details/marilynp"/>
    <hyperlink ref="C7" r:id="rId2" tooltip="ece-directory:claire" display="http://www.ece.cmu.edu/directory/details/claire"/>
    <hyperlink ref="C8" r:id="rId3" tooltip="ece-directory:pg1q@andrew.cmu.edu" display="http://www.ece.cmu.edu/directory/details/pg1q%40andrew.cmu.edu"/>
    <hyperlink ref="C9" r:id="rId4" tooltip="ece-directory:pg1q@andrew.cmu.edu" display="http://www.ece.cmu.edu/directory/details/pg1q%40andrew.cmu.edu"/>
    <hyperlink ref="C10" r:id="rId5" tooltip="ece-directory:pg1q@andrew.cmu.edu" display="http://www.ece.cmu.edu/directory/details/pg1q%40andrew.cmu.edu"/>
    <hyperlink ref="C11" r:id="rId6" tooltip="cmu-directory:robinson" display="http://metadir.andrew.cmu.edu/ldap/search?cmuAndrewID=robinson"/>
    <hyperlink ref="D11" r:id="rId7" tooltip="http://www.cmu.edu/computing/class-event/" display="http://www.cmu.edu/computing/class-event/"/>
    <hyperlink ref="F11" r:id="rId8" tooltip="cmu-directory:robinson" display="http://metadir.andrew.cmu.edu/ldap/search?cmuAndrewID=robinson"/>
    <hyperlink ref="D12" r:id="rId9" tooltip="http://www.cmu.edu/computing/class-event/" display="http://www.cmu.edu/computing/class-event/"/>
  </hyperlinks>
  <pageMargins left="0.7" right="0.7" top="0.75" bottom="0.75" header="0.3" footer="0.3"/>
  <pageSetup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ECE-Resource-Calendars</vt:lpstr>
      <vt:lpstr>Sheet1</vt:lpstr>
      <vt:lpstr>'ECE-Resource-Calendars'!Print_Area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Fassinger</dc:creator>
  <cp:lastModifiedBy>Dan Fassinger</cp:lastModifiedBy>
  <cp:lastPrinted>2013-11-14T19:35:33Z</cp:lastPrinted>
  <dcterms:created xsi:type="dcterms:W3CDTF">2013-11-14T16:51:13Z</dcterms:created>
  <dcterms:modified xsi:type="dcterms:W3CDTF">2013-12-17T19:46:18Z</dcterms:modified>
</cp:coreProperties>
</file>